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<sst xmlns="http://schemas.openxmlformats.org/spreadsheetml/2006/main" count="62" uniqueCount="62">
  <si>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</si>
  <si>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</si>
  <si>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</si>
  <si>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</si>
  <si>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</si>
  <si>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</si>
  <si>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</si>
  <si>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</si>
  <si>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</si>
  <si>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</si>
  <si>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</si>
  <si>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</si>
  <si>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</si>
  <si>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</si>
  <si>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</si>
  <si>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</si>
  <si>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</si>
  <si>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</si>
  <si>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</si>
  <si>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</si>
  <si>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</si>
  <si>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</si>
  <si>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</si>
  <si>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</si>
  <si>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</si>
  <si>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</si>
  <si>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</si>
  <si>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</si>
  <si>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</si>
  <si>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</si>
  <si>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</si>
  <si>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</si>
  <si>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</si>
  <si>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</si>
  <si>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</si>
  <si>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</si>
  <si>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</si>
  <si>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</si>
  <si>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</si>
  <si>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</si>
  <si>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</si>
  <si>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</si>
  <si>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</si>
  <si>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</si>
  <si>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</si>
  <si>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ЗапСибТранстелеком</t>
  </si>
  <si>
    <t>Ремонт входа в подъезд</t>
  </si>
  <si>
    <t>Изготовление и установка решеток на цокольные окна</t>
  </si>
  <si>
    <t>Задоженность (-), переплата (+) посостоянию на 01.11.2015</t>
  </si>
  <si>
    <t>2.13</t>
  </si>
  <si>
    <t>2.14</t>
  </si>
  <si>
    <t>2.15</t>
  </si>
  <si>
    <t>2.16</t>
  </si>
  <si>
    <t>Ремонт козырька</t>
  </si>
  <si>
    <t>Покраска цоколя</t>
  </si>
  <si>
    <t>Ремонт межпанельных швов 50м.п.</t>
  </si>
  <si>
    <t>Ремонт пола</t>
  </si>
  <si>
    <t>План работ и услуг по содержанию и ремонту общего имущества МКД на 2016 год по адресу:                                                     В.Кащеевой, 17 корпус 2</t>
  </si>
  <si>
    <t>Утвержден общим собранием собственников</t>
  </si>
  <si>
    <t>Ремонт кровли 60м2</t>
  </si>
  <si>
    <t>Восстановление теплоизоляции на трубопроводе 236м.п.</t>
  </si>
  <si>
    <t>Ремонт отмостки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</si>
</sst>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60" zoomScaleSheetLayoutView="70" zoomScalePageLayoutView="0" workbookViewId="0" topLeftCell="A19">
      <selection activeCell="E32" sqref="E32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7.5" customHeight="1">
      <c r="D1" s="49" t="s">
        <v>58</v>
      </c>
    </row>
    <row r="2" spans="1:6" ht="30" customHeight="1">
      <c r="A2" s="56" t="s">
        <v>57</v>
      </c>
      <c r="B2" s="57"/>
      <c r="C2" s="57"/>
      <c r="D2" s="57"/>
      <c r="E2" s="57"/>
      <c r="F2" s="57"/>
    </row>
    <row r="3" spans="2:5" ht="15.75">
      <c r="B3" s="5"/>
      <c r="C3" s="6"/>
      <c r="D3" s="6"/>
      <c r="E3" s="6"/>
    </row>
    <row r="4" spans="2:5" ht="15">
      <c r="B4" s="8" t="s">
        <v>0</v>
      </c>
      <c r="C4" s="58" t="s">
        <v>41</v>
      </c>
      <c r="D4" s="59"/>
      <c r="E4" s="59"/>
    </row>
    <row r="5" spans="2:5" ht="15">
      <c r="B5" s="8" t="s">
        <v>1</v>
      </c>
      <c r="C5" s="60">
        <v>1</v>
      </c>
      <c r="D5" s="61"/>
      <c r="E5" s="61"/>
    </row>
    <row r="6" spans="2:5" ht="15">
      <c r="B6" s="9" t="s">
        <v>2</v>
      </c>
      <c r="C6" s="60">
        <v>3255.8</v>
      </c>
      <c r="D6" s="61"/>
      <c r="E6" s="61"/>
    </row>
    <row r="7" spans="2:5" ht="15.75">
      <c r="B7" s="5"/>
      <c r="C7" s="6"/>
      <c r="D7" s="6"/>
      <c r="E7" s="6"/>
    </row>
    <row r="8" ht="15">
      <c r="E8" s="4">
        <v>9.48</v>
      </c>
    </row>
    <row r="9" spans="1:6" ht="15">
      <c r="A9" s="52" t="s">
        <v>3</v>
      </c>
      <c r="B9" s="53"/>
      <c r="C9" s="53"/>
      <c r="D9" s="53"/>
      <c r="E9" s="54"/>
      <c r="F9" s="55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48</v>
      </c>
    </row>
    <row r="11" spans="1:6" ht="27" customHeight="1">
      <c r="A11" s="14" t="s">
        <v>7</v>
      </c>
      <c r="B11" s="15" t="s">
        <v>35</v>
      </c>
      <c r="C11" s="16">
        <f>D11*C6</f>
        <v>15106.912</v>
      </c>
      <c r="D11" s="16">
        <v>4.64</v>
      </c>
      <c r="E11" s="17">
        <f>C11*12</f>
        <v>181282.94400000002</v>
      </c>
      <c r="F11" s="62">
        <v>136790.72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3"/>
    </row>
    <row r="13" spans="1:6" ht="18.75">
      <c r="A13" s="20" t="s">
        <v>10</v>
      </c>
      <c r="B13" s="21" t="s">
        <v>11</v>
      </c>
      <c r="C13" s="17">
        <f>0.47*C6</f>
        <v>1530.2259999999999</v>
      </c>
      <c r="D13" s="17">
        <v>0.47</v>
      </c>
      <c r="E13" s="17">
        <f>C13*12</f>
        <v>18362.712</v>
      </c>
      <c r="F13" s="63"/>
    </row>
    <row r="14" spans="1:6" ht="19.5" customHeight="1">
      <c r="A14" s="20" t="s">
        <v>12</v>
      </c>
      <c r="B14" s="21" t="s">
        <v>38</v>
      </c>
      <c r="C14" s="17">
        <f>1350/2</f>
        <v>675</v>
      </c>
      <c r="D14" s="17">
        <f>C14/C6</f>
        <v>0.2073223170956447</v>
      </c>
      <c r="E14" s="17">
        <f>C14*12</f>
        <v>8100</v>
      </c>
      <c r="F14" s="63"/>
    </row>
    <row r="15" spans="1:6" ht="20.25" customHeight="1">
      <c r="A15" s="46" t="s">
        <v>13</v>
      </c>
      <c r="B15" s="1" t="s">
        <v>59</v>
      </c>
      <c r="C15" s="17">
        <v>3950</v>
      </c>
      <c r="D15" s="17">
        <v>1.21</v>
      </c>
      <c r="E15" s="2">
        <v>47400</v>
      </c>
      <c r="F15" s="63"/>
    </row>
    <row r="16" spans="1:6" ht="18.75">
      <c r="A16" s="46" t="s">
        <v>14</v>
      </c>
      <c r="B16" s="1" t="s">
        <v>55</v>
      </c>
      <c r="C16" s="17">
        <f aca="true" t="shared" si="0" ref="C15:C21">E16/12</f>
        <v>1250</v>
      </c>
      <c r="D16" s="17">
        <f>C16/C6</f>
        <v>0.3839302168437865</v>
      </c>
      <c r="E16" s="2">
        <v>15000</v>
      </c>
      <c r="F16" s="63"/>
    </row>
    <row r="17" spans="1:6" ht="18.75">
      <c r="A17" s="46" t="s">
        <v>15</v>
      </c>
      <c r="B17" s="1" t="s">
        <v>46</v>
      </c>
      <c r="C17" s="17">
        <f t="shared" si="0"/>
        <v>416.6666666666667</v>
      </c>
      <c r="D17" s="17">
        <f>C17/C6</f>
        <v>0.12797673894792883</v>
      </c>
      <c r="E17" s="2">
        <v>5000</v>
      </c>
      <c r="F17" s="63"/>
    </row>
    <row r="18" spans="1:6" ht="23.25" customHeight="1">
      <c r="A18" s="46" t="s">
        <v>16</v>
      </c>
      <c r="B18" s="1" t="s">
        <v>53</v>
      </c>
      <c r="C18" s="17">
        <f t="shared" si="0"/>
        <v>416.6666666666667</v>
      </c>
      <c r="D18" s="17">
        <f>C18/C6</f>
        <v>0.12797673894792883</v>
      </c>
      <c r="E18" s="2">
        <v>5000</v>
      </c>
      <c r="F18" s="63"/>
    </row>
    <row r="19" spans="1:6" ht="21" customHeight="1">
      <c r="A19" s="46" t="s">
        <v>17</v>
      </c>
      <c r="B19" s="1" t="s">
        <v>47</v>
      </c>
      <c r="C19" s="17">
        <f t="shared" si="0"/>
        <v>3333.3333333333335</v>
      </c>
      <c r="D19" s="17">
        <f>C19/C6</f>
        <v>1.0238139115834306</v>
      </c>
      <c r="E19" s="2">
        <v>40000</v>
      </c>
      <c r="F19" s="63"/>
    </row>
    <row r="20" spans="1:6" ht="21" customHeight="1">
      <c r="A20" s="20" t="s">
        <v>18</v>
      </c>
      <c r="B20" s="21" t="s">
        <v>42</v>
      </c>
      <c r="C20" s="17">
        <f t="shared" si="0"/>
        <v>27.75</v>
      </c>
      <c r="D20" s="17">
        <f>C20/C6</f>
        <v>0.008523250813932058</v>
      </c>
      <c r="E20" s="17">
        <v>333</v>
      </c>
      <c r="F20" s="63"/>
    </row>
    <row r="21" spans="1:6" ht="21" customHeight="1">
      <c r="A21" s="46" t="s">
        <v>19</v>
      </c>
      <c r="B21" s="1" t="s">
        <v>60</v>
      </c>
      <c r="C21" s="17">
        <f t="shared" si="0"/>
        <v>5916.666666666667</v>
      </c>
      <c r="D21" s="17">
        <f>C21/C6</f>
        <v>1.8172696930605894</v>
      </c>
      <c r="E21" s="2">
        <v>71000</v>
      </c>
      <c r="F21" s="63"/>
    </row>
    <row r="22" spans="1:6" ht="18.75">
      <c r="A22" s="46" t="s">
        <v>20</v>
      </c>
      <c r="B22" s="1" t="s">
        <v>54</v>
      </c>
      <c r="C22" s="17">
        <f>E22/300</f>
        <v>100</v>
      </c>
      <c r="D22" s="17">
        <f>C22/C6</f>
        <v>0.030714417347502916</v>
      </c>
      <c r="E22" s="2">
        <v>30000</v>
      </c>
      <c r="F22" s="63"/>
    </row>
    <row r="23" spans="1:6" ht="18.75">
      <c r="A23" s="46" t="s">
        <v>28</v>
      </c>
      <c r="B23" s="48" t="s">
        <v>56</v>
      </c>
      <c r="C23" s="17">
        <f>E23/300</f>
        <v>134.06333333333333</v>
      </c>
      <c r="D23" s="17">
        <f>C23/C6</f>
        <v>0.04117677170997399</v>
      </c>
      <c r="E23" s="2">
        <v>40219</v>
      </c>
      <c r="F23" s="63"/>
    </row>
    <row r="24" spans="1:6" ht="18.75">
      <c r="A24" s="46" t="s">
        <v>43</v>
      </c>
      <c r="B24" s="1" t="s">
        <v>61</v>
      </c>
      <c r="C24" s="17">
        <v>2916.67</v>
      </c>
      <c r="D24" s="17">
        <f>C24/C6</f>
        <v>0.8958381964494133</v>
      </c>
      <c r="E24" s="2">
        <v>35000</v>
      </c>
      <c r="F24" s="63"/>
    </row>
    <row r="25" spans="1:6" ht="18.75">
      <c r="A25" s="46" t="s">
        <v>49</v>
      </c>
      <c r="B25" s="1"/>
      <c r="C25" s="17">
        <f>E25/12</f>
        <v>0</v>
      </c>
      <c r="D25" s="17">
        <f>C25/C6</f>
        <v>0</v>
      </c>
      <c r="E25" s="2"/>
      <c r="F25" s="63"/>
    </row>
    <row r="26" spans="1:6" ht="18.75">
      <c r="A26" s="46" t="s">
        <v>50</v>
      </c>
      <c r="B26" s="1"/>
      <c r="C26" s="17">
        <f>E26/12</f>
        <v>0</v>
      </c>
      <c r="D26" s="17">
        <f>C26/C6</f>
        <v>0</v>
      </c>
      <c r="E26" s="2"/>
      <c r="F26" s="63"/>
    </row>
    <row r="27" spans="1:6" ht="18.75">
      <c r="A27" s="46" t="s">
        <v>51</v>
      </c>
      <c r="B27" s="1"/>
      <c r="C27" s="17">
        <f>E27/12</f>
        <v>0</v>
      </c>
      <c r="D27" s="17">
        <f>C27/C6</f>
        <v>0</v>
      </c>
      <c r="E27" s="2"/>
      <c r="F27" s="63"/>
    </row>
    <row r="28" spans="1:6" ht="18.75">
      <c r="A28" s="46" t="s">
        <v>52</v>
      </c>
      <c r="B28" s="1"/>
      <c r="C28" s="17">
        <f>E28/12</f>
        <v>0</v>
      </c>
      <c r="D28" s="17">
        <f>C28/C6</f>
        <v>0</v>
      </c>
      <c r="E28" s="2"/>
      <c r="F28" s="63"/>
    </row>
    <row r="29" spans="1:6" ht="18.75">
      <c r="A29" s="20"/>
      <c r="B29" s="21" t="s">
        <v>21</v>
      </c>
      <c r="C29" s="16">
        <f>C13+C14+C15+C16+C17+C18+C19+C20+C21+C22+C23+C24+C25+C26+C27+C28</f>
        <v>20667.042666666668</v>
      </c>
      <c r="D29" s="16">
        <v>6.35</v>
      </c>
      <c r="E29" s="16">
        <f>E13+E14+E15+E16+E17+E18+E19+E20+E21+E22+E23+E24+E25+E26+E27+E28</f>
        <v>315414.712</v>
      </c>
      <c r="F29" s="63"/>
    </row>
    <row r="30" spans="1:6" ht="37.5">
      <c r="A30" s="10" t="s">
        <v>22</v>
      </c>
      <c r="B30" s="22" t="s">
        <v>44</v>
      </c>
      <c r="C30" s="16">
        <f>D30*C6</f>
        <v>5079.048000000001</v>
      </c>
      <c r="D30" s="23">
        <f>ROUND((D29+D11)/84.6*12,2)</f>
        <v>1.56</v>
      </c>
      <c r="E30" s="16">
        <f>D30*12*C6</f>
        <v>60948.576</v>
      </c>
      <c r="F30" s="63"/>
    </row>
    <row r="31" spans="1:6" ht="37.5">
      <c r="A31" s="24" t="s">
        <v>23</v>
      </c>
      <c r="B31" s="25" t="s">
        <v>24</v>
      </c>
      <c r="C31" s="16">
        <f>ROUND((C29+C11)/84.5*3.5,2)</f>
        <v>1481.76</v>
      </c>
      <c r="D31" s="16">
        <f>C31/C6</f>
        <v>0.45511395048835923</v>
      </c>
      <c r="E31" s="16">
        <f>ROUND((E29+E11)/84.5*3.5,2)</f>
        <v>20573.28</v>
      </c>
      <c r="F31" s="63"/>
    </row>
    <row r="32" spans="1:6" ht="56.25">
      <c r="A32" s="24" t="s">
        <v>25</v>
      </c>
      <c r="B32" s="25" t="s">
        <v>26</v>
      </c>
      <c r="C32" s="26"/>
      <c r="D32" s="17"/>
      <c r="E32" s="26"/>
      <c r="F32" s="63"/>
    </row>
    <row r="33" spans="1:6" ht="18.75">
      <c r="A33" s="20"/>
      <c r="B33" s="25" t="s">
        <v>27</v>
      </c>
      <c r="C33" s="16"/>
      <c r="D33" s="16">
        <f>D31+D30+D29+D11</f>
        <v>13.005113950488358</v>
      </c>
      <c r="E33" s="16"/>
      <c r="F33" s="64"/>
    </row>
    <row r="34" spans="1:6" ht="18.75">
      <c r="A34" s="20"/>
      <c r="B34" s="50" t="s">
        <v>40</v>
      </c>
      <c r="C34" s="51"/>
      <c r="D34" s="16">
        <f>-(F11+D36)/C6/12+D33</f>
        <v>9.485888772856644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39</v>
      </c>
      <c r="C36" s="29"/>
      <c r="D36" s="31">
        <f>C38/100*88</f>
        <v>704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C40+C41+C43+C44+C45+F40+F41+F42+F43+F44</f>
        <v>800</v>
      </c>
      <c r="D38" s="35"/>
      <c r="E38" s="35"/>
      <c r="F38" s="36"/>
    </row>
    <row r="39" spans="1:6" ht="18.75">
      <c r="A39" s="32"/>
      <c r="B39" s="37"/>
      <c r="C39" s="38"/>
      <c r="D39" s="39"/>
      <c r="E39" s="39"/>
      <c r="F39" s="40"/>
    </row>
    <row r="40" spans="1:6" ht="18.75">
      <c r="A40" s="32"/>
      <c r="B40" s="37" t="s">
        <v>33</v>
      </c>
      <c r="C40" s="38">
        <v>50</v>
      </c>
      <c r="D40" s="41"/>
      <c r="E40" s="42"/>
      <c r="F40" s="43"/>
    </row>
    <row r="41" spans="1:6" ht="18.75">
      <c r="A41" s="32"/>
      <c r="B41" s="37" t="s">
        <v>34</v>
      </c>
      <c r="C41" s="38">
        <v>50</v>
      </c>
      <c r="D41" s="41"/>
      <c r="E41" s="42"/>
      <c r="F41" s="43"/>
    </row>
    <row r="42" spans="1:6" ht="18.75">
      <c r="A42" s="32"/>
      <c r="B42" s="37" t="s">
        <v>30</v>
      </c>
      <c r="C42" s="38"/>
      <c r="D42" s="41"/>
      <c r="E42" s="42"/>
      <c r="F42" s="43"/>
    </row>
    <row r="43" spans="1:6" ht="18.75">
      <c r="A43" s="32"/>
      <c r="B43" s="37" t="s">
        <v>31</v>
      </c>
      <c r="C43" s="38"/>
      <c r="D43" s="41"/>
      <c r="E43" s="42"/>
      <c r="F43" s="43"/>
    </row>
    <row r="44" spans="1:6" ht="18.75">
      <c r="A44" s="32"/>
      <c r="B44" s="37" t="s">
        <v>32</v>
      </c>
      <c r="C44" s="38">
        <v>350</v>
      </c>
      <c r="D44" s="41"/>
      <c r="E44" s="42"/>
      <c r="F44" s="43"/>
    </row>
    <row r="45" spans="1:6" ht="18.75">
      <c r="A45" s="32"/>
      <c r="B45" s="37" t="s">
        <v>45</v>
      </c>
      <c r="C45" s="38">
        <v>350</v>
      </c>
      <c r="D45" s="39"/>
      <c r="E45" s="39"/>
      <c r="F45" s="40"/>
    </row>
    <row r="46" spans="1:5" ht="15">
      <c r="A46" s="28"/>
      <c r="B46" s="28"/>
      <c r="C46" s="29"/>
      <c r="D46" s="29"/>
      <c r="E46" s="29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2016-08-09T06:32:18Z</dcterms:modified>
  <cp:category/>
  <cp:version/>
  <cp:contentType/>
  <cp:contentStatus/>
</cp:coreProperties>
</file>